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6821d3c969709f7f/Investments/"/>
    </mc:Choice>
  </mc:AlternateContent>
  <xr:revisionPtr revIDLastSave="0" documentId="8_{A7800798-1354-4568-8143-9DEDDC3E5F30}" xr6:coauthVersionLast="47" xr6:coauthVersionMax="47" xr10:uidLastSave="{00000000-0000-0000-0000-000000000000}"/>
  <bookViews>
    <workbookView xWindow="-98" yWindow="-98" windowWidth="22695" windowHeight="14595" xr2:uid="{73213BB1-994C-4E1F-BD14-12342E011D3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1" i="1" l="1"/>
  <c r="J5" i="1" l="1"/>
  <c r="L5" i="1"/>
  <c r="J10" i="1"/>
  <c r="L10" i="1"/>
  <c r="J12" i="1"/>
  <c r="L12" i="1"/>
  <c r="J14" i="1"/>
  <c r="L14" i="1"/>
  <c r="J15" i="1"/>
  <c r="L15" i="1"/>
  <c r="J16" i="1"/>
  <c r="L16" i="1"/>
  <c r="J21" i="1"/>
  <c r="J22" i="1" s="1"/>
  <c r="L21" i="1"/>
  <c r="L22" i="1" s="1"/>
  <c r="J24" i="1"/>
  <c r="L24" i="1"/>
  <c r="J26" i="1"/>
  <c r="L26" i="1"/>
  <c r="H5" i="1"/>
  <c r="H10" i="1"/>
  <c r="H12" i="1"/>
  <c r="H14" i="1"/>
  <c r="H15" i="1"/>
  <c r="H16" i="1"/>
  <c r="H21" i="1"/>
  <c r="H26" i="1" s="1"/>
  <c r="L25" i="1" l="1"/>
  <c r="J25" i="1"/>
  <c r="H22" i="1"/>
  <c r="H24" i="1"/>
  <c r="H25" i="1"/>
  <c r="F21" i="1"/>
  <c r="F22" i="1" s="1"/>
  <c r="F14" i="1"/>
  <c r="F15" i="1"/>
  <c r="F16" i="1"/>
  <c r="F12" i="1"/>
  <c r="F10" i="1"/>
  <c r="F5" i="1"/>
  <c r="F26" i="1" l="1"/>
  <c r="F24" i="1"/>
  <c r="F25" i="1"/>
  <c r="D21" i="1"/>
  <c r="D22" i="1" s="1"/>
  <c r="D14" i="1"/>
  <c r="D15" i="1"/>
  <c r="D16" i="1"/>
  <c r="D12" i="1"/>
  <c r="D24" i="1" s="1"/>
  <c r="D10" i="1"/>
  <c r="D5" i="1"/>
  <c r="D26" i="1" l="1"/>
  <c r="D25" i="1"/>
  <c r="B26" i="1"/>
  <c r="B16" i="1"/>
  <c r="B15" i="1"/>
  <c r="B14" i="1"/>
  <c r="B12" i="1"/>
  <c r="B10" i="1"/>
  <c r="B5" i="1"/>
  <c r="B22" i="1" l="1"/>
  <c r="B25" i="1"/>
  <c r="B24" i="1"/>
</calcChain>
</file>

<file path=xl/sharedStrings.xml><?xml version="1.0" encoding="utf-8"?>
<sst xmlns="http://schemas.openxmlformats.org/spreadsheetml/2006/main" count="30" uniqueCount="30">
  <si>
    <t>Property:</t>
  </si>
  <si>
    <t>Purchase Price</t>
  </si>
  <si>
    <t>Rent</t>
  </si>
  <si>
    <t>LVR</t>
  </si>
  <si>
    <t>Interest rate</t>
  </si>
  <si>
    <t>Weekly pymnt 20 y</t>
  </si>
  <si>
    <t>Weekly pymnt 10 y</t>
  </si>
  <si>
    <t>Maintenance</t>
  </si>
  <si>
    <t>Rates</t>
  </si>
  <si>
    <t>Insurance</t>
  </si>
  <si>
    <t>Valuation</t>
  </si>
  <si>
    <t>Upside</t>
  </si>
  <si>
    <t>Gross Yield</t>
  </si>
  <si>
    <t>Net Yield</t>
  </si>
  <si>
    <t xml:space="preserve">Mortgage </t>
  </si>
  <si>
    <t>Net Cashflow PW at I/O</t>
  </si>
  <si>
    <t>Net Cashflow PA at I/O</t>
  </si>
  <si>
    <t>122 Kuripuni Street</t>
  </si>
  <si>
    <t>Potential to improve yield</t>
  </si>
  <si>
    <t>Property 1</t>
  </si>
  <si>
    <t>Property 2</t>
  </si>
  <si>
    <t>Property 3</t>
  </si>
  <si>
    <t>Property 4</t>
  </si>
  <si>
    <t>Property 5</t>
  </si>
  <si>
    <t>Weekly pymnt I/O (interest only)</t>
  </si>
  <si>
    <t>Total Expenses Per Week</t>
  </si>
  <si>
    <t>Property Management</t>
  </si>
  <si>
    <t>Weekly pymnt 30 year term</t>
  </si>
  <si>
    <t>Brought to you by the team at:</t>
  </si>
  <si>
    <t>If you are looking for a property manager in the greater Wellington region, visit www.simplyrentals.co.nz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</si>
</sst>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;[Red]\-&quot;$&quot;#,##0.00"/>
    <numFmt numFmtId="44" formatCode="_-&quot;$&quot;* #,##0.00_-;\-&quot;$&quot;* #,##0.00_-;_-&quot;$&quot;* &quot;-&quot;??_-;_-@_-"/>
    <numFmt numFmtId="164" formatCode="0.0%"/>
    <numFmt numFmtId="165" formatCode="_-&quot;$&quot;* #,##0_-;\-&quot;$&quot;* #,##0_-;_-&quot;$&quot;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D9FF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rgb="FFE7F4D8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auto="1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25">
    <xf numFmtId="0" fontId="0" fillId="0" borderId="0" xfId="0"/>
    <xf numFmtId="9" fontId="0" fillId="0" borderId="0" xfId="2" applyFont="1"/>
    <xf numFmtId="164" fontId="0" fillId="0" borderId="0" xfId="2" applyNumberFormat="1" applyFont="1"/>
    <xf numFmtId="165" fontId="0" fillId="0" borderId="0" xfId="1" applyNumberFormat="1" applyFont="1"/>
    <xf numFmtId="44" fontId="0" fillId="0" borderId="0" xfId="0" applyNumberFormat="1"/>
    <xf numFmtId="0" fontId="2" fillId="0" borderId="0" xfId="0" applyFont="1"/>
    <xf numFmtId="0" fontId="0" fillId="2" borderId="0" xfId="0" applyFill="1"/>
    <xf numFmtId="0" fontId="0" fillId="3" borderId="0" xfId="0" applyFill="1"/>
    <xf numFmtId="0" fontId="0" fillId="4" borderId="0" xfId="0" applyFill="1"/>
    <xf numFmtId="8" fontId="0" fillId="0" borderId="0" xfId="0" applyNumberFormat="1"/>
    <xf numFmtId="0" fontId="0" fillId="2" borderId="1" xfId="0" applyFill="1" applyBorder="1"/>
    <xf numFmtId="44" fontId="0" fillId="0" borderId="1" xfId="1" applyFont="1" applyBorder="1"/>
    <xf numFmtId="0" fontId="0" fillId="0" borderId="1" xfId="0" applyBorder="1"/>
    <xf numFmtId="10" fontId="0" fillId="0" borderId="0" xfId="0" applyNumberFormat="1"/>
    <xf numFmtId="0" fontId="0" fillId="5" borderId="0" xfId="0" applyFill="1"/>
    <xf numFmtId="0" fontId="0" fillId="6" borderId="0" xfId="0" applyFill="1"/>
    <xf numFmtId="164" fontId="0" fillId="6" borderId="0" xfId="2" applyNumberFormat="1" applyFont="1" applyFill="1"/>
    <xf numFmtId="9" fontId="0" fillId="6" borderId="0" xfId="2" applyFont="1" applyFill="1"/>
    <xf numFmtId="10" fontId="0" fillId="6" borderId="0" xfId="0" applyNumberFormat="1" applyFill="1"/>
    <xf numFmtId="165" fontId="0" fillId="6" borderId="0" xfId="1" applyNumberFormat="1" applyFont="1" applyFill="1"/>
    <xf numFmtId="8" fontId="0" fillId="6" borderId="0" xfId="0" applyNumberFormat="1" applyFill="1"/>
    <xf numFmtId="44" fontId="0" fillId="6" borderId="1" xfId="1" applyFont="1" applyFill="1" applyBorder="1"/>
    <xf numFmtId="44" fontId="0" fillId="6" borderId="0" xfId="0" applyNumberFormat="1" applyFill="1"/>
    <xf numFmtId="0" fontId="3" fillId="0" borderId="0" xfId="0" applyFont="1"/>
    <xf numFmtId="0" fontId="4" fillId="0" borderId="0" xfId="3"/>
  </cellXfs>
  <cellStyles count="4">
    <cellStyle name="Currency" xfId="1" builtinId="4"/>
    <cellStyle name="Hyperlink" xfId="3" builtinId="8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E7F4D8"/>
      <color rgb="FFDDDDDD"/>
      <color rgb="FFFFD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simplyrentals.co.nz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31</xdr:row>
      <xdr:rowOff>161926</xdr:rowOff>
    </xdr:from>
    <xdr:to>
      <xdr:col>2</xdr:col>
      <xdr:colOff>504824</xdr:colOff>
      <xdr:row>37</xdr:row>
      <xdr:rowOff>47626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5B0A7AC-7389-4738-A525-91AA02CBF49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530" t="39619" r="7183" b="37486"/>
        <a:stretch/>
      </xdr:blipFill>
      <xdr:spPr>
        <a:xfrm>
          <a:off x="0" y="5772151"/>
          <a:ext cx="3576637" cy="9715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simplyrentals.co.nz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D4A66D-BBD9-45FE-8152-F2A45DE503DE}">
  <dimension ref="A1:L39"/>
  <sheetViews>
    <sheetView tabSelected="1" topLeftCell="A7" workbookViewId="0">
      <selection activeCell="F33" sqref="F33"/>
    </sheetView>
  </sheetViews>
  <sheetFormatPr defaultRowHeight="14.25" x14ac:dyDescent="0.45"/>
  <cols>
    <col min="1" max="1" width="31.06640625" customWidth="1"/>
    <col min="2" max="2" width="11.9296875" customWidth="1"/>
    <col min="4" max="4" width="15.53125" customWidth="1"/>
    <col min="6" max="6" width="15.3984375" customWidth="1"/>
    <col min="8" max="8" width="12.59765625" customWidth="1"/>
    <col min="10" max="10" width="13" customWidth="1"/>
    <col min="12" max="12" width="14.46484375" customWidth="1"/>
  </cols>
  <sheetData>
    <row r="1" spans="1:12" x14ac:dyDescent="0.45">
      <c r="A1" s="5" t="s">
        <v>0</v>
      </c>
      <c r="B1" t="s">
        <v>17</v>
      </c>
      <c r="D1" t="s">
        <v>19</v>
      </c>
      <c r="F1" t="s">
        <v>20</v>
      </c>
      <c r="H1" t="s">
        <v>21</v>
      </c>
      <c r="I1" s="15"/>
      <c r="J1" t="s">
        <v>22</v>
      </c>
      <c r="K1" s="15"/>
      <c r="L1" t="s">
        <v>23</v>
      </c>
    </row>
    <row r="2" spans="1:12" x14ac:dyDescent="0.45">
      <c r="I2" s="15"/>
      <c r="K2" s="15"/>
    </row>
    <row r="3" spans="1:12" x14ac:dyDescent="0.45">
      <c r="A3" s="8" t="s">
        <v>1</v>
      </c>
      <c r="B3">
        <v>536000</v>
      </c>
      <c r="D3" s="14"/>
      <c r="F3" s="14"/>
      <c r="G3" s="15"/>
      <c r="H3" s="14"/>
      <c r="I3" s="15"/>
      <c r="J3" s="14"/>
      <c r="K3" s="15"/>
      <c r="L3" s="14"/>
    </row>
    <row r="4" spans="1:12" x14ac:dyDescent="0.45">
      <c r="A4" s="8" t="s">
        <v>2</v>
      </c>
      <c r="B4">
        <v>790</v>
      </c>
      <c r="D4" s="14"/>
      <c r="F4" s="14"/>
      <c r="G4" s="15"/>
      <c r="H4" s="14"/>
      <c r="I4" s="15"/>
      <c r="J4" s="14"/>
      <c r="K4" s="15"/>
      <c r="L4" s="14"/>
    </row>
    <row r="5" spans="1:12" x14ac:dyDescent="0.45">
      <c r="A5" s="8" t="s">
        <v>12</v>
      </c>
      <c r="B5" s="2">
        <f t="shared" ref="B5:F5" si="0">(B4*52)/B3</f>
        <v>7.6641791044776114E-2</v>
      </c>
      <c r="C5" s="2"/>
      <c r="D5" s="2" t="e">
        <f t="shared" si="0"/>
        <v>#DIV/0!</v>
      </c>
      <c r="E5" s="2"/>
      <c r="F5" s="2" t="e">
        <f t="shared" si="0"/>
        <v>#DIV/0!</v>
      </c>
      <c r="G5" s="16"/>
      <c r="H5" s="2" t="e">
        <f t="shared" ref="H5:L5" si="1">(H4*52)/H3</f>
        <v>#DIV/0!</v>
      </c>
      <c r="I5" s="16"/>
      <c r="J5" s="2" t="e">
        <f t="shared" si="1"/>
        <v>#DIV/0!</v>
      </c>
      <c r="K5" s="16"/>
      <c r="L5" s="2" t="e">
        <f t="shared" si="1"/>
        <v>#DIV/0!</v>
      </c>
    </row>
    <row r="6" spans="1:12" x14ac:dyDescent="0.45">
      <c r="A6" s="8" t="s">
        <v>10</v>
      </c>
      <c r="G6" s="15"/>
      <c r="I6" s="15"/>
      <c r="K6" s="15"/>
    </row>
    <row r="7" spans="1:12" x14ac:dyDescent="0.45">
      <c r="A7" s="8" t="s">
        <v>11</v>
      </c>
      <c r="B7" t="s">
        <v>18</v>
      </c>
      <c r="G7" s="15"/>
      <c r="I7" s="15"/>
      <c r="K7" s="15"/>
    </row>
    <row r="8" spans="1:12" x14ac:dyDescent="0.45">
      <c r="G8" s="15"/>
      <c r="I8" s="15"/>
      <c r="K8" s="15"/>
    </row>
    <row r="9" spans="1:12" x14ac:dyDescent="0.45">
      <c r="A9" s="7" t="s">
        <v>14</v>
      </c>
      <c r="B9">
        <v>536000</v>
      </c>
      <c r="D9" s="14"/>
      <c r="F9" s="14"/>
      <c r="G9" s="15"/>
      <c r="H9" s="14"/>
      <c r="I9" s="15"/>
      <c r="J9" s="14"/>
      <c r="K9" s="15"/>
      <c r="L9" s="14"/>
    </row>
    <row r="10" spans="1:12" x14ac:dyDescent="0.45">
      <c r="A10" s="7" t="s">
        <v>3</v>
      </c>
      <c r="B10" s="1">
        <f t="shared" ref="B10:F10" si="2">B9/B3</f>
        <v>1</v>
      </c>
      <c r="C10" s="1"/>
      <c r="D10" s="1" t="e">
        <f t="shared" si="2"/>
        <v>#DIV/0!</v>
      </c>
      <c r="E10" s="1"/>
      <c r="F10" s="1" t="e">
        <f t="shared" si="2"/>
        <v>#DIV/0!</v>
      </c>
      <c r="G10" s="17"/>
      <c r="H10" s="1" t="e">
        <f t="shared" ref="H10:L10" si="3">H9/H3</f>
        <v>#DIV/0!</v>
      </c>
      <c r="I10" s="17"/>
      <c r="J10" s="1" t="e">
        <f t="shared" si="3"/>
        <v>#DIV/0!</v>
      </c>
      <c r="K10" s="17"/>
      <c r="L10" s="1" t="e">
        <f t="shared" si="3"/>
        <v>#DIV/0!</v>
      </c>
    </row>
    <row r="11" spans="1:12" x14ac:dyDescent="0.45">
      <c r="A11" s="7" t="s">
        <v>4</v>
      </c>
      <c r="B11" s="13">
        <v>2.9499999999999998E-2</v>
      </c>
      <c r="C11" s="13"/>
      <c r="D11" s="13"/>
      <c r="E11" s="13"/>
      <c r="F11" s="13"/>
      <c r="G11" s="18"/>
      <c r="H11" s="13"/>
      <c r="I11" s="18"/>
      <c r="J11" s="13">
        <v>3.85E-2</v>
      </c>
      <c r="K11" s="18"/>
      <c r="L11" s="13">
        <v>3.85E-2</v>
      </c>
    </row>
    <row r="12" spans="1:12" x14ac:dyDescent="0.45">
      <c r="A12" s="7" t="s">
        <v>24</v>
      </c>
      <c r="B12" s="3">
        <f t="shared" ref="B12:D12" si="4">B11*B9/52</f>
        <v>304.07692307692309</v>
      </c>
      <c r="C12" s="3"/>
      <c r="D12" s="3">
        <f t="shared" si="4"/>
        <v>0</v>
      </c>
      <c r="E12" s="3"/>
      <c r="F12" s="3">
        <f t="shared" ref="F12:H12" si="5">F11*F9/52</f>
        <v>0</v>
      </c>
      <c r="G12" s="19"/>
      <c r="H12" s="3">
        <f t="shared" si="5"/>
        <v>0</v>
      </c>
      <c r="I12" s="19"/>
      <c r="J12" s="3">
        <f t="shared" ref="J12:L12" si="6">J11*J9/52</f>
        <v>0</v>
      </c>
      <c r="K12" s="19"/>
      <c r="L12" s="3">
        <f t="shared" si="6"/>
        <v>0</v>
      </c>
    </row>
    <row r="13" spans="1:12" x14ac:dyDescent="0.45">
      <c r="G13" s="15"/>
      <c r="I13" s="15"/>
      <c r="K13" s="15"/>
    </row>
    <row r="14" spans="1:12" x14ac:dyDescent="0.45">
      <c r="A14" t="s">
        <v>27</v>
      </c>
      <c r="B14" s="9">
        <f t="shared" ref="B14" si="7">-PMT(B11/12,360,B9)*12/52</f>
        <v>518.16217362219879</v>
      </c>
      <c r="C14" s="9"/>
      <c r="D14" s="9">
        <f t="shared" ref="D14:F14" si="8">-PMT(D11/12,360,D9)*12/52</f>
        <v>0</v>
      </c>
      <c r="E14" s="9"/>
      <c r="F14" s="9">
        <f t="shared" si="8"/>
        <v>0</v>
      </c>
      <c r="G14" s="20"/>
      <c r="H14" s="9">
        <f t="shared" ref="H14:L14" si="9">-PMT(H11/12,360,H9)*12/52</f>
        <v>0</v>
      </c>
      <c r="I14" s="20"/>
      <c r="J14" s="9">
        <f t="shared" si="9"/>
        <v>0</v>
      </c>
      <c r="K14" s="20"/>
      <c r="L14" s="9">
        <f t="shared" si="9"/>
        <v>0</v>
      </c>
    </row>
    <row r="15" spans="1:12" x14ac:dyDescent="0.45">
      <c r="A15" t="s">
        <v>5</v>
      </c>
      <c r="B15" s="9">
        <f t="shared" ref="B15" si="10">-PMT(B11/12,240,B9)*12/52</f>
        <v>682.90270321119783</v>
      </c>
      <c r="C15" s="9"/>
      <c r="D15" s="9">
        <f t="shared" ref="D15:F15" si="11">-PMT(D11/12,240,D9)*12/52</f>
        <v>0</v>
      </c>
      <c r="E15" s="9"/>
      <c r="F15" s="9">
        <f t="shared" si="11"/>
        <v>0</v>
      </c>
      <c r="G15" s="20"/>
      <c r="H15" s="9">
        <f t="shared" ref="H15:L15" si="12">-PMT(H11/12,240,H9)*12/52</f>
        <v>0</v>
      </c>
      <c r="I15" s="20"/>
      <c r="J15" s="9">
        <f t="shared" si="12"/>
        <v>0</v>
      </c>
      <c r="K15" s="20"/>
      <c r="L15" s="9">
        <f t="shared" si="12"/>
        <v>0</v>
      </c>
    </row>
    <row r="16" spans="1:12" x14ac:dyDescent="0.45">
      <c r="A16" t="s">
        <v>6</v>
      </c>
      <c r="B16" s="9">
        <f t="shared" ref="B16" si="13">-PMT(B11/12,120,B9)*12/52</f>
        <v>1191.5294320603482</v>
      </c>
      <c r="C16" s="9"/>
      <c r="D16" s="9">
        <f t="shared" ref="D16:F16" si="14">-PMT(D11/12,120,D9)*12/52</f>
        <v>0</v>
      </c>
      <c r="E16" s="9"/>
      <c r="F16" s="9">
        <f t="shared" si="14"/>
        <v>0</v>
      </c>
      <c r="G16" s="20"/>
      <c r="H16" s="9">
        <f t="shared" ref="H16:L16" si="15">-PMT(H11/12,120,H9)*12/52</f>
        <v>0</v>
      </c>
      <c r="I16" s="20"/>
      <c r="J16" s="9">
        <f t="shared" si="15"/>
        <v>0</v>
      </c>
      <c r="K16" s="20"/>
      <c r="L16" s="9">
        <f t="shared" si="15"/>
        <v>0</v>
      </c>
    </row>
    <row r="17" spans="1:12" x14ac:dyDescent="0.45">
      <c r="G17" s="15"/>
      <c r="I17" s="15"/>
      <c r="K17" s="15"/>
    </row>
    <row r="18" spans="1:12" x14ac:dyDescent="0.45">
      <c r="A18" s="6" t="s">
        <v>7</v>
      </c>
      <c r="B18" s="3">
        <v>2000</v>
      </c>
      <c r="D18" s="14"/>
      <c r="F18" s="14"/>
      <c r="G18" s="15"/>
      <c r="H18" s="14"/>
      <c r="I18" s="15"/>
      <c r="J18" s="14"/>
      <c r="K18" s="15"/>
      <c r="L18" s="14"/>
    </row>
    <row r="19" spans="1:12" x14ac:dyDescent="0.45">
      <c r="A19" s="6" t="s">
        <v>8</v>
      </c>
      <c r="B19" s="3">
        <v>6400</v>
      </c>
      <c r="D19" s="14"/>
      <c r="F19" s="14"/>
      <c r="G19" s="15"/>
      <c r="H19" s="14"/>
      <c r="I19" s="15"/>
      <c r="J19" s="14"/>
      <c r="K19" s="15"/>
      <c r="L19" s="14"/>
    </row>
    <row r="20" spans="1:12" x14ac:dyDescent="0.45">
      <c r="A20" s="6" t="s">
        <v>9</v>
      </c>
      <c r="B20" s="3">
        <v>3275</v>
      </c>
      <c r="D20" s="14"/>
      <c r="F20" s="14"/>
      <c r="G20" s="15"/>
      <c r="H20" s="14"/>
      <c r="I20" s="15"/>
      <c r="J20" s="14"/>
      <c r="K20" s="15"/>
      <c r="L20" s="14"/>
    </row>
    <row r="21" spans="1:12" x14ac:dyDescent="0.45">
      <c r="A21" s="6" t="s">
        <v>26</v>
      </c>
      <c r="B21" s="3">
        <f>0.07*B4*52</f>
        <v>2875.6000000000004</v>
      </c>
      <c r="C21" s="3"/>
      <c r="D21" s="3">
        <f t="shared" ref="D21" si="16">0.085*D4*52</f>
        <v>0</v>
      </c>
      <c r="E21" s="3"/>
      <c r="F21" s="3">
        <f>0.07*F4*52</f>
        <v>0</v>
      </c>
      <c r="G21" s="3"/>
      <c r="H21" s="3">
        <f t="shared" ref="H21:L21" si="17">0.07*H4*52</f>
        <v>0</v>
      </c>
      <c r="I21" s="19"/>
      <c r="J21" s="3">
        <f t="shared" si="17"/>
        <v>0</v>
      </c>
      <c r="K21" s="19"/>
      <c r="L21" s="3">
        <f t="shared" si="17"/>
        <v>0</v>
      </c>
    </row>
    <row r="22" spans="1:12" s="12" customFormat="1" x14ac:dyDescent="0.45">
      <c r="A22" s="10" t="s">
        <v>25</v>
      </c>
      <c r="B22" s="11">
        <f t="shared" ref="B22" si="18">SUM(B18:B21)/52</f>
        <v>279.81923076923078</v>
      </c>
      <c r="C22" s="11"/>
      <c r="D22" s="11">
        <f t="shared" ref="D22:F22" si="19">SUM(D18:D21)/52</f>
        <v>0</v>
      </c>
      <c r="E22" s="11"/>
      <c r="F22" s="11">
        <f t="shared" si="19"/>
        <v>0</v>
      </c>
      <c r="G22" s="11"/>
      <c r="H22" s="11">
        <f t="shared" ref="H22:L22" si="20">SUM(H18:H21)/52</f>
        <v>0</v>
      </c>
      <c r="I22" s="21"/>
      <c r="J22" s="11">
        <f t="shared" si="20"/>
        <v>0</v>
      </c>
      <c r="K22" s="21"/>
      <c r="L22" s="11">
        <f t="shared" si="20"/>
        <v>0</v>
      </c>
    </row>
    <row r="23" spans="1:12" x14ac:dyDescent="0.45">
      <c r="I23" s="15"/>
      <c r="K23" s="15"/>
    </row>
    <row r="24" spans="1:12" x14ac:dyDescent="0.45">
      <c r="A24" t="s">
        <v>15</v>
      </c>
      <c r="B24" s="4">
        <f t="shared" ref="B24" si="21">((B4*52)-(B12*52)-(SUM(B18:B21)))/52</f>
        <v>206.10384615384615</v>
      </c>
      <c r="C24" s="4"/>
      <c r="D24" s="4">
        <f t="shared" ref="D24:F24" si="22">((D4*52)-(D12*52)-(SUM(D18:D21)))/52</f>
        <v>0</v>
      </c>
      <c r="E24" s="4"/>
      <c r="F24" s="4">
        <f t="shared" si="22"/>
        <v>0</v>
      </c>
      <c r="G24" s="4"/>
      <c r="H24" s="4">
        <f t="shared" ref="H24:L24" si="23">((H4*52)-(H12*52)-(SUM(H18:H21)))/52</f>
        <v>0</v>
      </c>
      <c r="I24" s="22"/>
      <c r="J24" s="4">
        <f t="shared" si="23"/>
        <v>0</v>
      </c>
      <c r="K24" s="22"/>
      <c r="L24" s="4">
        <f t="shared" si="23"/>
        <v>0</v>
      </c>
    </row>
    <row r="25" spans="1:12" x14ac:dyDescent="0.45">
      <c r="A25" t="s">
        <v>16</v>
      </c>
      <c r="B25" s="4">
        <f t="shared" ref="B25" si="24">((B4*52)-(B12*52)-(SUM(B18:B21)))</f>
        <v>10717.4</v>
      </c>
      <c r="C25" s="4"/>
      <c r="D25" s="4">
        <f t="shared" ref="D25:F25" si="25">((D4*52)-(D12*52)-(SUM(D18:D21)))</f>
        <v>0</v>
      </c>
      <c r="E25" s="4"/>
      <c r="F25" s="4">
        <f t="shared" si="25"/>
        <v>0</v>
      </c>
      <c r="G25" s="4"/>
      <c r="H25" s="4">
        <f t="shared" ref="H25:L25" si="26">((H4*52)-(H12*52)-(SUM(H18:H21)))</f>
        <v>0</v>
      </c>
      <c r="I25" s="22"/>
      <c r="J25" s="4">
        <f t="shared" si="26"/>
        <v>0</v>
      </c>
      <c r="K25" s="22"/>
      <c r="L25" s="4">
        <f t="shared" si="26"/>
        <v>0</v>
      </c>
    </row>
    <row r="26" spans="1:12" x14ac:dyDescent="0.45">
      <c r="A26" t="s">
        <v>13</v>
      </c>
      <c r="B26" s="2">
        <f t="shared" ref="B26" si="27">((B4*52)-(SUM(B18:B21)))/B3</f>
        <v>4.9495149253731344E-2</v>
      </c>
      <c r="C26" s="2"/>
      <c r="D26" s="2" t="e">
        <f t="shared" ref="D26:F26" si="28">((D4*52)-(SUM(D18:D21)))/D3</f>
        <v>#DIV/0!</v>
      </c>
      <c r="E26" s="2"/>
      <c r="F26" s="2" t="e">
        <f t="shared" si="28"/>
        <v>#DIV/0!</v>
      </c>
      <c r="G26" s="2"/>
      <c r="H26" s="2" t="e">
        <f t="shared" ref="H26:L26" si="29">((H4*52)-(SUM(H18:H21)))/H3</f>
        <v>#DIV/0!</v>
      </c>
      <c r="I26" s="16"/>
      <c r="J26" s="2" t="e">
        <f t="shared" si="29"/>
        <v>#DIV/0!</v>
      </c>
      <c r="K26" s="16"/>
      <c r="L26" s="2" t="e">
        <f t="shared" si="29"/>
        <v>#DIV/0!</v>
      </c>
    </row>
    <row r="27" spans="1:12" x14ac:dyDescent="0.45">
      <c r="K27" s="15"/>
    </row>
    <row r="31" spans="1:12" x14ac:dyDescent="0.45">
      <c r="A31" s="23" t="s">
        <v>28</v>
      </c>
    </row>
    <row r="39" spans="1:6" x14ac:dyDescent="0.45">
      <c r="A39" s="24" t="s">
        <v>29</v>
      </c>
      <c r="B39" s="24"/>
      <c r="C39" s="24"/>
      <c r="D39" s="24"/>
      <c r="E39" s="24"/>
      <c r="F39" s="24"/>
    </row>
  </sheetData>
  <mergeCells count="1">
    <mergeCell ref="A39:F39"/>
  </mergeCells>
  <hyperlinks>
    <hyperlink ref="A39:F39" r:id="rId1" display="If you are looking for a property manager in the greater Wellington region, visit www.simplyrentals.co.nz" xr:uid="{8CF06CFB-583A-4F19-A7F6-74FCDABB6193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Duncan</dc:creator>
  <cp:lastModifiedBy>Andrew Duncan</cp:lastModifiedBy>
  <dcterms:created xsi:type="dcterms:W3CDTF">2018-08-25T07:58:02Z</dcterms:created>
  <dcterms:modified xsi:type="dcterms:W3CDTF">2021-07-22T10:20:14Z</dcterms:modified>
</cp:coreProperties>
</file>